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88" yWindow="-216" windowWidth="12012" windowHeight="9432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16" i="1" l="1"/>
  <c r="D8" i="2" s="1"/>
  <c r="D7" i="2" l="1"/>
  <c r="D34" i="2" l="1"/>
  <c r="D35" i="2"/>
  <c r="D32" i="2"/>
  <c r="D46" i="1"/>
  <c r="D48" i="1" s="1"/>
  <c r="D36" i="2"/>
  <c r="D33" i="2"/>
  <c r="D11" i="2"/>
  <c r="D2" i="2"/>
  <c r="G40" i="2"/>
  <c r="G39" i="2"/>
  <c r="F39" i="2"/>
  <c r="D6" i="2"/>
  <c r="D5" i="2"/>
  <c r="D17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2" i="2"/>
  <c r="D13" i="2"/>
  <c r="D14" i="2"/>
  <c r="A2" i="3"/>
  <c r="B2" i="3" s="1"/>
  <c r="D1" i="2" s="1"/>
  <c r="D37" i="2" l="1"/>
  <c r="D39" i="2"/>
  <c r="F49" i="1" l="1"/>
  <c r="E48" i="1"/>
  <c r="F48" i="1"/>
</calcChain>
</file>

<file path=xl/sharedStrings.xml><?xml version="1.0" encoding="utf-8"?>
<sst xmlns="http://schemas.openxmlformats.org/spreadsheetml/2006/main" count="2183" uniqueCount="2152">
  <si>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</si>
  <si>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</si>
  <si>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</si>
  <si>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</si>
  <si>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</si>
  <si>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</si>
  <si>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</si>
  <si>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</si>
  <si>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</si>
  <si>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</si>
  <si>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</si>
  <si>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</si>
  <si>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</si>
  <si>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</si>
  <si>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</si>
  <si>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</si>
  <si>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</si>
  <si>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</si>
  <si>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</si>
  <si>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</si>
  <si>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</si>
  <si>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</si>
  <si>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</si>
  <si>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</si>
  <si>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</si>
  <si>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</si>
  <si>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</si>
  <si>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</si>
  <si>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</si>
  <si>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</si>
  <si>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</si>
  <si>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</si>
  <si>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</si>
  <si>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</si>
  <si>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</si>
  <si>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</si>
  <si>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</si>
  <si>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</si>
  <si>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</si>
  <si>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</si>
  <si>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</si>
  <si>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</si>
  <si>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</si>
  <si>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</si>
  <si>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</si>
  <si>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</si>
  <si>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</si>
  <si>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</si>
  <si>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</si>
  <si>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</si>
  <si>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</si>
  <si>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</si>
  <si>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</si>
  <si>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</si>
  <si>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</si>
  <si>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</si>
  <si>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</si>
  <si>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</si>
  <si>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</si>
  <si>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</si>
  <si>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</si>
  <si>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</si>
  <si>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</si>
  <si>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</si>
  <si>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</si>
  <si>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</si>
  <si>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</si>
  <si>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</si>
  <si>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</si>
  <si>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</si>
  <si>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</si>
  <si>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</si>
  <si>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</si>
  <si>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</si>
  <si>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</si>
  <si>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</si>
  <si>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</si>
  <si>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</si>
  <si>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</si>
  <si>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</si>
  <si>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</si>
  <si>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</si>
  <si>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</si>
  <si>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</si>
  <si>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</si>
  <si>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</si>
  <si>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</si>
  <si>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</si>
  <si>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</si>
  <si>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</si>
  <si>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</si>
  <si>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</si>
  <si>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</si>
  <si>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</si>
  <si>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</si>
  <si>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</si>
  <si>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</si>
  <si>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</si>
  <si>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</si>
  <si>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</si>
  <si>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</si>
  <si>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</si>
  <si>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</si>
  <si>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</si>
  <si>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</si>
  <si>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</si>
  <si>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</si>
  <si>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</si>
  <si>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</si>
  <si>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</si>
  <si>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</si>
  <si>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</si>
  <si>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</si>
  <si>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</si>
  <si>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</si>
  <si>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</si>
  <si>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</si>
  <si>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</si>
  <si>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</si>
  <si>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</si>
  <si>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</si>
  <si>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</si>
  <si>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</si>
  <si>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</si>
  <si>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</si>
  <si>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</si>
  <si>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</si>
  <si>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</si>
  <si>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</si>
  <si>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</si>
  <si>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</si>
  <si>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</si>
  <si>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</si>
  <si>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</si>
  <si>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</si>
  <si>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</si>
  <si>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</si>
  <si>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</si>
  <si>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</si>
  <si>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</si>
  <si>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</si>
  <si>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</si>
  <si>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</si>
  <si>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</si>
  <si>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</si>
  <si>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</si>
  <si>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</si>
  <si>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</si>
  <si>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</si>
  <si>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</si>
  <si>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</si>
  <si>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</si>
  <si>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</si>
  <si>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</si>
  <si>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</si>
  <si>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</si>
  <si>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</si>
  <si>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</si>
  <si>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</si>
  <si>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</si>
  <si>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</si>
  <si>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</si>
  <si>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</si>
  <si>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</si>
  <si>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</si>
  <si>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</si>
  <si>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</si>
  <si>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</si>
  <si>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</si>
  <si>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</si>
  <si>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</si>
  <si>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</si>
  <si>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</si>
  <si>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</si>
  <si>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</si>
  <si>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</si>
  <si>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</si>
  <si>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</si>
  <si>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</si>
  <si>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</si>
  <si>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</si>
  <si>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</si>
  <si>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</si>
  <si>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</si>
  <si>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</si>
  <si>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</si>
  <si>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</si>
  <si>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</si>
  <si>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</si>
  <si>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</si>
  <si>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</si>
  <si>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</si>
  <si>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</si>
  <si>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</si>
  <si>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</si>
  <si>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</si>
  <si>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</si>
  <si>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</si>
  <si>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</si>
  <si>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</si>
  <si>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</si>
  <si>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</si>
  <si>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</si>
  <si>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</si>
  <si>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</si>
  <si>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</si>
  <si>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</si>
  <si>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</si>
  <si>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</si>
  <si>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</si>
  <si>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</si>
  <si>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</si>
  <si>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</si>
  <si>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</si>
  <si>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</si>
  <si>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</si>
  <si>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</si>
  <si>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</si>
  <si>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</si>
  <si>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</si>
  <si>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</si>
  <si>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</si>
  <si>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</si>
  <si>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</si>
  <si>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</si>
  <si>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</si>
  <si>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</si>
  <si>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</si>
  <si>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</si>
  <si>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</si>
  <si>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</si>
  <si>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</si>
  <si>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</si>
  <si>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</si>
  <si>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</si>
  <si>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</si>
  <si>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</si>
  <si>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</si>
  <si>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</si>
  <si>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</si>
  <si>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</si>
  <si>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</si>
  <si>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</si>
  <si>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</si>
  <si>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</si>
  <si>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</si>
  <si>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</si>
  <si>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</si>
  <si>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</si>
  <si>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</si>
  <si>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</si>
  <si>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</si>
  <si>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</si>
  <si>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</si>
  <si>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</si>
  <si>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</si>
  <si>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</si>
  <si>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</si>
  <si>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</si>
  <si>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</si>
  <si>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</si>
  <si>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</si>
  <si>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</si>
  <si>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</si>
  <si>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</si>
  <si>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</si>
  <si>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</si>
  <si>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</si>
  <si>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</si>
  <si>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</si>
  <si>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</si>
  <si>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</si>
  <si>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</si>
  <si>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</si>
  <si>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</si>
  <si>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</si>
  <si>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</si>
  <si>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</si>
  <si>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</si>
  <si>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</si>
  <si>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</si>
  <si>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</si>
  <si>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</si>
  <si>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</si>
  <si>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</si>
  <si>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</si>
  <si>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</si>
  <si>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</si>
  <si>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</si>
  <si>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</si>
  <si>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</si>
  <si>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</si>
  <si>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</si>
  <si>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</si>
  <si>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</si>
  <si>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</si>
  <si>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</si>
  <si>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</si>
  <si>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</si>
  <si>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</si>
  <si>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</si>
  <si>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</si>
  <si>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</si>
  <si>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</si>
  <si>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</si>
  <si>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</si>
  <si>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</si>
  <si>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</si>
  <si>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</si>
  <si>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</si>
  <si>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</si>
  <si>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</si>
  <si>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</si>
  <si>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</si>
  <si>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</si>
  <si>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</si>
  <si>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</si>
  <si>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</si>
  <si>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</si>
  <si>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</si>
  <si>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</si>
  <si>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</si>
  <si>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</si>
  <si>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</si>
  <si>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</si>
  <si>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</si>
  <si>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</si>
  <si>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</si>
  <si>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</si>
  <si>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</si>
  <si>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</si>
  <si>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</si>
  <si>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</si>
  <si>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</si>
  <si>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</si>
  <si>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</si>
  <si>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</si>
  <si>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</si>
  <si>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</si>
  <si>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</si>
  <si>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</si>
  <si>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</si>
  <si>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</si>
  <si>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</si>
  <si>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</si>
  <si>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</si>
  <si>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</si>
  <si>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</si>
  <si>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</si>
  <si>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</si>
  <si>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</si>
  <si>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</si>
  <si>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</si>
  <si>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</si>
  <si>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</si>
  <si>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</si>
  <si>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</si>
  <si>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</si>
  <si>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</si>
  <si>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</si>
  <si>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</si>
  <si>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</si>
  <si>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</si>
  <si>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</si>
  <si>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</si>
  <si>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</si>
  <si>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</si>
  <si>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</si>
  <si>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</si>
  <si>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</si>
  <si>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</si>
  <si>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</si>
  <si>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</si>
  <si>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</si>
  <si>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</si>
  <si>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</si>
  <si>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</si>
  <si>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</si>
  <si>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</si>
  <si>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</si>
  <si>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</si>
  <si>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</si>
  <si>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</si>
  <si>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</si>
  <si>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</si>
  <si>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</si>
  <si>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</si>
  <si>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</si>
  <si>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</si>
  <si>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</si>
  <si>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</si>
  <si>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</si>
  <si>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</si>
  <si>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</si>
  <si>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</si>
  <si>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</si>
  <si>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</si>
  <si>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</si>
  <si>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</si>
  <si>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</si>
  <si>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</si>
  <si>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</si>
  <si>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</si>
  <si>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</si>
  <si>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</si>
  <si>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</si>
  <si>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</si>
  <si>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</si>
  <si>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</si>
  <si>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</si>
  <si>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</si>
  <si>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</si>
  <si>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</si>
  <si>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</si>
  <si>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</si>
  <si>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</si>
  <si>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</si>
  <si>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</si>
  <si>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</si>
  <si>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</si>
  <si>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</si>
  <si>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</si>
  <si>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</si>
  <si>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</si>
  <si>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</si>
  <si>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</si>
  <si>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</si>
  <si>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</si>
  <si>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</si>
  <si>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</si>
  <si>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</si>
  <si>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</si>
  <si>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</si>
  <si>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</si>
  <si>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</si>
  <si>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</si>
  <si>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</si>
  <si>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</si>
  <si>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</si>
  <si>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</si>
  <si>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</si>
  <si>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</si>
  <si>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</si>
  <si>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</si>
  <si>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</si>
  <si>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</si>
  <si>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</si>
  <si>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</si>
  <si>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</si>
  <si>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</si>
  <si>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</si>
  <si>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</si>
  <si>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</si>
  <si>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</si>
  <si>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</si>
  <si>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</si>
  <si>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</si>
  <si>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</si>
  <si>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</si>
  <si>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</si>
  <si>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</si>
  <si>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</si>
  <si>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</si>
  <si>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</si>
  <si>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</si>
  <si>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</si>
  <si>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</si>
  <si>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</si>
  <si>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</si>
  <si>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</si>
  <si>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</si>
  <si>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</si>
  <si>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</si>
  <si>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</si>
  <si>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</si>
  <si>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</si>
  <si>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</si>
  <si>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</si>
  <si>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</si>
  <si>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</si>
  <si>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</si>
  <si>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</si>
  <si>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</si>
  <si>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</si>
  <si>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</si>
  <si>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</si>
  <si>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</si>
  <si>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</si>
  <si>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</si>
  <si>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</si>
  <si>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</si>
  <si>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</si>
  <si>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</si>
  <si>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</si>
  <si>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</si>
  <si>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</si>
  <si>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</si>
  <si>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</si>
  <si>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</si>
  <si>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</si>
  <si>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</si>
  <si>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</si>
  <si>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</si>
  <si>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</si>
  <si>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</si>
  <si>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</si>
  <si>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</si>
  <si>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</si>
  <si>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</si>
  <si>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</si>
  <si>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</si>
  <si>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</si>
  <si>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</si>
  <si>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</si>
  <si>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</si>
  <si>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</si>
  <si>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</si>
  <si>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</si>
  <si>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</si>
  <si>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</si>
  <si>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</si>
  <si>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</si>
  <si>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</si>
  <si>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</si>
  <si>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</si>
  <si>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</si>
  <si>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</si>
  <si>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</si>
  <si>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</si>
  <si>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</si>
  <si>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</si>
  <si>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</si>
  <si>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</si>
  <si>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</si>
  <si>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</si>
  <si>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</si>
  <si>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</si>
  <si>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</si>
  <si>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</si>
  <si>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</si>
  <si>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</si>
  <si>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</si>
  <si>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</si>
  <si>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</si>
  <si>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</si>
  <si>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</si>
  <si>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</si>
  <si>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</si>
  <si>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</si>
  <si>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</si>
  <si>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</si>
  <si>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</si>
  <si>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</si>
  <si>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</si>
  <si>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</si>
  <si>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</si>
  <si>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</si>
  <si>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</si>
  <si>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</si>
  <si>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</si>
  <si>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</si>
  <si>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</si>
  <si>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</si>
  <si>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</si>
  <si>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</si>
  <si>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</si>
  <si>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</si>
  <si>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</si>
  <si>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</si>
  <si>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</si>
  <si>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</si>
  <si>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</si>
  <si>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</si>
  <si>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</si>
  <si>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</si>
  <si>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</si>
  <si>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</si>
  <si>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</si>
  <si>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</si>
  <si>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</si>
  <si>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</si>
  <si>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</si>
  <si>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</si>
  <si>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</si>
  <si>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</si>
  <si>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</si>
  <si>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</si>
  <si>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</si>
  <si>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</si>
  <si>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</si>
  <si>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</si>
  <si>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</si>
  <si>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</si>
  <si>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</si>
  <si>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</si>
  <si>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</si>
  <si>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</si>
  <si>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</si>
  <si>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</si>
  <si>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</si>
  <si>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</si>
  <si>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</si>
  <si>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</si>
  <si>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</si>
  <si>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</si>
  <si>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</si>
  <si>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</si>
  <si>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</si>
  <si>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</si>
  <si>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</si>
  <si>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</si>
  <si>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</si>
  <si>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</si>
  <si>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</si>
  <si>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</si>
  <si>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</si>
  <si>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</si>
  <si>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</si>
  <si>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</si>
  <si>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</si>
  <si>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</si>
  <si>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</si>
  <si>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</si>
  <si>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</si>
  <si>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</si>
  <si>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</si>
  <si>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</si>
  <si>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</si>
  <si>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</si>
  <si>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</si>
  <si>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</si>
  <si>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</si>
  <si>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</si>
  <si>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</si>
  <si>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</si>
  <si>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</si>
  <si>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</si>
  <si>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</si>
  <si>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</si>
  <si>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</si>
  <si>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</si>
  <si>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</si>
  <si>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</si>
  <si>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</si>
  <si>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</si>
  <si>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</si>
  <si>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</si>
  <si>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</si>
  <si>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</si>
  <si>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</si>
  <si>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</si>
  <si>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</si>
  <si>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</si>
  <si>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</si>
  <si>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</si>
  <si>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</si>
  <si>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</si>
  <si>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</si>
  <si>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</si>
  <si>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</si>
  <si>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</si>
  <si>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</si>
  <si>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</si>
  <si>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</si>
  <si>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</si>
  <si>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</si>
  <si>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</si>
  <si>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</si>
  <si>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</si>
  <si>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</si>
  <si>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</si>
  <si>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</si>
  <si>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</si>
  <si>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</si>
  <si>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</si>
  <si>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</si>
  <si>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</si>
  <si>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</si>
  <si>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</si>
  <si>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</si>
  <si>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</si>
  <si>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</si>
  <si>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</si>
  <si>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</si>
  <si>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</si>
  <si>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</si>
  <si>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</si>
  <si>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</si>
  <si>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</si>
  <si>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</si>
  <si>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</si>
  <si>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</si>
  <si>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</si>
  <si>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</si>
  <si>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</si>
  <si>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</si>
  <si>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</si>
  <si>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</si>
  <si>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</si>
  <si>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</si>
  <si>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</si>
  <si>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</si>
  <si>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</si>
  <si>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</si>
  <si>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</si>
  <si>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</si>
  <si>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</si>
  <si>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</si>
  <si>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</si>
  <si>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</si>
  <si>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</si>
  <si>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</si>
  <si>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</si>
  <si>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</si>
  <si>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</si>
  <si>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</si>
  <si>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</si>
  <si>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</si>
  <si>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</si>
  <si>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</si>
  <si>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</si>
  <si>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</si>
  <si>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</si>
  <si>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</si>
  <si>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</si>
  <si>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</si>
  <si>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</si>
  <si>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</si>
  <si>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</si>
  <si>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</si>
  <si>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</si>
  <si>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</si>
  <si>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</si>
  <si>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</si>
  <si>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</si>
  <si>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</si>
  <si>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</si>
  <si>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</si>
  <si>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</si>
  <si>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</si>
  <si>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</si>
  <si>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</si>
  <si>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</si>
  <si>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</si>
  <si>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</si>
  <si>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</si>
  <si>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</si>
  <si>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</si>
  <si>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</si>
  <si>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</si>
  <si>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</si>
  <si>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</si>
  <si>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</si>
  <si>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</si>
  <si>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</si>
  <si>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</si>
  <si>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</si>
  <si>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</si>
  <si>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</si>
  <si>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</si>
  <si>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</si>
  <si>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</si>
  <si>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</si>
  <si>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</si>
  <si>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</si>
  <si>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</si>
  <si>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</si>
  <si>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</si>
  <si>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</si>
  <si>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</si>
  <si>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</si>
  <si>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</si>
  <si>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</si>
  <si>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</si>
  <si>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</si>
  <si>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</si>
  <si>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</si>
  <si>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</si>
  <si>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</si>
  <si>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</si>
  <si>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</si>
  <si>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</si>
  <si>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</si>
  <si>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</si>
  <si>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</si>
  <si>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</si>
  <si>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</si>
  <si>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</si>
  <si>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</si>
  <si>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</si>
  <si>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</si>
  <si>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</si>
  <si>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</si>
  <si>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</si>
  <si>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</si>
  <si>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</si>
  <si>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</si>
  <si>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</si>
  <si>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</si>
  <si>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</si>
  <si>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</si>
  <si>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</si>
  <si>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</si>
  <si>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</si>
  <si>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</si>
  <si>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</si>
  <si>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</si>
  <si>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</si>
  <si>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</si>
  <si>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</si>
  <si>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</si>
  <si>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</si>
  <si>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</si>
  <si>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</si>
  <si>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</si>
  <si>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</si>
  <si>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</si>
  <si>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</si>
  <si>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</si>
  <si>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</si>
  <si>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</si>
  <si>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</si>
  <si>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</si>
  <si>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</si>
  <si>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</si>
  <si>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</si>
  <si>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</si>
  <si>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</si>
  <si>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</si>
  <si>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</si>
  <si>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</si>
  <si>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</si>
  <si>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</si>
  <si>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</si>
  <si>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</si>
  <si>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</si>
  <si>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</si>
  <si>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</si>
  <si>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</si>
  <si>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</si>
  <si>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</si>
  <si>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</si>
  <si>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</si>
  <si>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</si>
  <si>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</si>
  <si>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</si>
  <si>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</si>
  <si>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</si>
  <si>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</si>
  <si>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</si>
  <si>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</si>
  <si>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</si>
  <si>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</si>
  <si>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</si>
  <si>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</si>
  <si>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</si>
  <si>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</si>
  <si>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</si>
  <si>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</si>
  <si>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</si>
  <si>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</si>
  <si>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</si>
  <si>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</si>
  <si>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</si>
  <si>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</si>
  <si>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</si>
  <si>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</si>
  <si>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</si>
  <si>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</si>
  <si>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</si>
  <si>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</si>
  <si>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</si>
  <si>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</si>
  <si>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</si>
  <si>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</si>
  <si>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</si>
  <si>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</si>
  <si>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</si>
  <si>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</si>
  <si>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</si>
  <si>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</si>
  <si>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</si>
  <si>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</si>
  <si>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</si>
  <si>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</si>
  <si>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</si>
  <si>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</si>
  <si>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</si>
  <si>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</si>
  <si>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</si>
  <si>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</si>
  <si>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</si>
  <si>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</si>
  <si>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</si>
  <si>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</si>
  <si>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</si>
  <si>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</si>
  <si>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</si>
  <si>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</si>
  <si>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</si>
  <si>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</si>
  <si>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</si>
  <si>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</si>
  <si>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</si>
  <si>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</si>
  <si>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</si>
  <si>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</si>
  <si>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</si>
  <si>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</si>
  <si>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</si>
  <si>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</si>
  <si>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</si>
  <si>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</si>
  <si>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</si>
  <si>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</si>
  <si>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</si>
  <si>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</si>
  <si>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</si>
  <si>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</si>
  <si>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</si>
  <si>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</si>
  <si>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</si>
  <si>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</si>
  <si>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</si>
  <si>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</si>
  <si>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</si>
  <si>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</si>
  <si>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</si>
  <si>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</si>
  <si>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</si>
  <si>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</si>
  <si>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</si>
  <si>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</si>
  <si>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</si>
  <si>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</si>
  <si>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</si>
  <si>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</si>
  <si>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</si>
  <si>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</si>
  <si>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</si>
  <si>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</si>
  <si>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</si>
  <si>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</si>
  <si>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</si>
  <si>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</si>
  <si>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</si>
  <si>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</si>
  <si>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</si>
  <si>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</si>
  <si>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</si>
  <si>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</si>
  <si>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</si>
  <si>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</si>
  <si>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</si>
  <si>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</si>
  <si>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</si>
  <si>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</si>
  <si>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</si>
  <si>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</si>
  <si>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</si>
  <si>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</si>
  <si>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</si>
  <si>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</si>
  <si>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</si>
  <si>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</si>
  <si>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</si>
  <si>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</si>
  <si>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</si>
  <si>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</si>
  <si>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</si>
  <si>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</si>
  <si>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</si>
  <si>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</si>
  <si>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</si>
  <si>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</si>
  <si>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</si>
  <si>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</si>
  <si>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</si>
  <si>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</si>
  <si>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</si>
  <si>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</si>
  <si>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</si>
  <si>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</si>
  <si>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</si>
  <si>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</si>
  <si>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</si>
  <si>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</si>
  <si>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</si>
  <si>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</si>
  <si>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</si>
  <si>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</si>
  <si>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</si>
  <si>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</si>
  <si>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</si>
  <si>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</si>
  <si>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</si>
  <si>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</si>
  <si>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</si>
  <si>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</si>
  <si>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</si>
  <si>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</si>
  <si>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</si>
  <si>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</si>
  <si>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</si>
  <si>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</si>
  <si>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</si>
  <si>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</si>
  <si>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</si>
  <si>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</si>
  <si>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</si>
  <si>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</si>
  <si>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</si>
  <si>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</si>
  <si>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</si>
  <si>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</si>
  <si>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</si>
  <si>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</si>
  <si>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</si>
  <si>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</si>
  <si>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</si>
  <si>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</si>
  <si>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</si>
  <si>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</si>
  <si>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</si>
  <si>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</si>
  <si>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</si>
  <si>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</si>
  <si>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</si>
  <si>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</si>
  <si>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</si>
  <si>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</si>
  <si>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</si>
  <si>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</si>
  <si>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</si>
  <si>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</si>
  <si>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</si>
  <si>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</si>
  <si>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</si>
  <si>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</si>
  <si>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</si>
  <si>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</si>
  <si>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</si>
  <si>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</si>
  <si>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</si>
  <si>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</si>
  <si>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</si>
  <si>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</si>
  <si>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</si>
  <si>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</si>
  <si>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</si>
  <si>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</si>
  <si>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</si>
  <si>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</si>
  <si>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</si>
  <si>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</si>
  <si>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</si>
  <si>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</si>
  <si>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</si>
  <si>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</si>
  <si>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</si>
  <si>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</si>
  <si>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</si>
  <si>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</si>
  <si>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</si>
  <si>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</si>
  <si>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</si>
  <si>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</si>
  <si>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</si>
  <si>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</si>
  <si>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</si>
  <si>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</si>
  <si>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</si>
  <si>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</si>
  <si>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</si>
  <si>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</si>
  <si>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</si>
  <si>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</si>
  <si>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</si>
  <si>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</si>
  <si>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</si>
  <si>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</si>
  <si>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</si>
  <si>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</si>
  <si>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</si>
  <si>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</si>
  <si>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</si>
  <si>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</si>
  <si>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</si>
  <si>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</si>
  <si>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</si>
  <si>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</si>
  <si>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</si>
  <si>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</si>
  <si>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</si>
  <si>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</si>
  <si>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</si>
  <si>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</si>
  <si>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</si>
  <si>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</si>
  <si>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</si>
  <si>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</si>
  <si>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</si>
  <si>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</si>
  <si>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</si>
  <si>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</si>
  <si>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</si>
  <si>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</si>
  <si>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</si>
  <si>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</si>
  <si>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</si>
  <si>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</si>
  <si>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</si>
  <si>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</si>
  <si>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</si>
  <si>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</si>
  <si>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</si>
  <si>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</si>
  <si>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</si>
  <si>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</si>
  <si>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</si>
  <si>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</si>
  <si>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</si>
  <si>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</si>
  <si>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</si>
  <si>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</si>
  <si>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</si>
  <si>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</si>
  <si>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</si>
  <si>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</si>
  <si>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</si>
  <si>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</si>
  <si>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</si>
  <si>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</si>
  <si>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</si>
  <si>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</si>
  <si>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</si>
  <si>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</si>
  <si>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</si>
  <si>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</si>
  <si>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</si>
  <si>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</si>
  <si>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</si>
  <si>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</si>
  <si>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</si>
  <si>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</si>
  <si>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</si>
  <si>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</si>
  <si>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</si>
  <si>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</si>
  <si>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</si>
  <si>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</si>
  <si>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</si>
  <si>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</si>
  <si>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</si>
  <si>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</si>
  <si>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</si>
  <si>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</si>
  <si>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</si>
  <si>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</si>
  <si>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</si>
  <si>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</si>
  <si>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</si>
  <si>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</si>
  <si>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</si>
  <si>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</si>
  <si>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</si>
  <si>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</si>
  <si>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</si>
  <si>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</si>
  <si>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</si>
  <si>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</si>
  <si>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</si>
  <si>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</si>
  <si>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</si>
  <si>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</si>
  <si>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</si>
  <si>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</si>
  <si>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</si>
  <si>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</si>
  <si>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</si>
  <si>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</si>
  <si>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</si>
  <si>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</si>
  <si>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</si>
  <si>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</si>
  <si>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</si>
  <si>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</si>
  <si>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</si>
  <si>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</si>
  <si>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</si>
  <si>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</si>
  <si>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</si>
  <si>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</si>
  <si>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</si>
  <si>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</si>
  <si>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</si>
  <si>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</si>
  <si>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</si>
  <si>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</si>
  <si>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</si>
  <si>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</si>
  <si>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</si>
  <si>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</si>
  <si>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</si>
  <si>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</si>
  <si>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</si>
  <si>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</si>
  <si>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</si>
  <si>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</si>
  <si>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</si>
  <si>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</si>
  <si>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</si>
  <si>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</si>
  <si>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</si>
  <si>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</si>
  <si>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</si>
  <si>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</si>
  <si>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</si>
  <si>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</si>
  <si>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</si>
  <si>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</si>
  <si>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</si>
  <si>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</si>
  <si>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</si>
  <si>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</si>
  <si>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</si>
  <si>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</si>
  <si>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</si>
  <si>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</si>
  <si>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</si>
  <si>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</si>
  <si>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</si>
  <si>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</si>
  <si>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</si>
  <si>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</si>
  <si>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</si>
  <si>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</si>
  <si>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</si>
  <si>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</si>
  <si>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</si>
  <si>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</si>
  <si>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</si>
  <si>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</si>
  <si>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</si>
  <si>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</si>
  <si>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</si>
  <si>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</si>
  <si>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</si>
  <si>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</si>
  <si>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</si>
  <si>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</si>
  <si>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</si>
  <si>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</si>
  <si>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</si>
  <si>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</si>
  <si>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</si>
  <si>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</si>
  <si>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</si>
  <si>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</si>
  <si>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</si>
  <si>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</si>
  <si>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</si>
  <si>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</si>
  <si>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</si>
  <si>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</si>
  <si>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</si>
  <si>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</si>
  <si>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</si>
  <si>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</si>
  <si>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</si>
  <si>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</si>
  <si>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</si>
  <si>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</si>
  <si>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</si>
  <si>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</si>
  <si>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</si>
  <si>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</si>
  <si>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</si>
  <si>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</si>
  <si>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</si>
  <si>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</si>
  <si>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</si>
  <si>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</si>
  <si>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</si>
  <si>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</si>
  <si>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</si>
  <si>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</si>
  <si>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</si>
  <si>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</si>
  <si>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</si>
  <si>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</si>
  <si>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</si>
  <si>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</si>
  <si>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</si>
  <si>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</si>
  <si>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</si>
  <si>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</si>
  <si>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</si>
  <si>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</si>
  <si>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</si>
  <si>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</si>
  <si>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</si>
  <si>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</si>
  <si>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</si>
  <si>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</si>
  <si>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</si>
  <si>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</si>
  <si>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</si>
  <si>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</si>
  <si>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</si>
  <si>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</si>
  <si>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</si>
  <si>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</si>
  <si>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</si>
  <si>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</si>
  <si>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</si>
  <si>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</si>
  <si>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</si>
  <si>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</si>
  <si>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</si>
  <si>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</si>
  <si>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</si>
  <si>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</si>
  <si>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</si>
  <si>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</si>
  <si>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</si>
  <si>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</si>
  <si>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</si>
  <si>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</si>
  <si>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</si>
  <si>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</si>
  <si>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</si>
  <si>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</si>
  <si>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</si>
  <si>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</si>
  <si>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</si>
  <si>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</si>
  <si>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</si>
  <si>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</si>
  <si>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</si>
  <si>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</si>
  <si>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</si>
  <si>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</si>
  <si>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</si>
  <si>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</si>
  <si>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</si>
  <si>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</si>
  <si>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</si>
  <si>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</si>
  <si>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</si>
  <si>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</si>
  <si>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</si>
  <si>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</si>
  <si>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</si>
  <si>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</si>
  <si>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</si>
  <si>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</si>
  <si>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</si>
  <si>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</si>
  <si>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</si>
  <si>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</si>
  <si>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</si>
  <si>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</si>
  <si>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</si>
  <si>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</si>
  <si>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</si>
  <si>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</si>
  <si>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</si>
  <si>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</si>
  <si>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</si>
  <si>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</si>
  <si>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</si>
  <si>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</si>
  <si>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</si>
  <si>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</si>
  <si>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</si>
  <si>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</si>
  <si>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</si>
  <si>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</si>
  <si>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</si>
  <si>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</si>
  <si>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</si>
  <si>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</si>
  <si>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</si>
  <si>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</si>
  <si>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</si>
  <si>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</si>
  <si>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</si>
  <si>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</si>
  <si>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</si>
  <si>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</si>
  <si>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</si>
  <si>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</si>
  <si>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</si>
  <si>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</si>
  <si>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</si>
  <si>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</si>
  <si>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</si>
  <si>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</si>
  <si>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</si>
  <si>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</si>
  <si>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</si>
  <si>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</si>
  <si>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</si>
  <si>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</si>
  <si>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</si>
  <si>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</si>
  <si>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</si>
  <si>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</si>
  <si>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</si>
  <si>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</si>
  <si>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</si>
  <si>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</si>
  <si>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</si>
  <si>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</si>
  <si>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</si>
  <si>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</si>
  <si>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</si>
  <si>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</si>
  <si>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</si>
  <si>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</si>
  <si>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</si>
  <si>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</si>
  <si>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</si>
  <si>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</si>
  <si>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</si>
  <si>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</si>
  <si>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</si>
  <si>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</si>
  <si>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</si>
  <si>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</si>
  <si>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</si>
  <si>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</si>
  <si>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</si>
  <si>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</si>
  <si>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</si>
  <si>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</si>
  <si>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</si>
  <si>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</si>
  <si>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</si>
  <si>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</si>
  <si>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</si>
  <si>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</si>
  <si>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</si>
  <si>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</si>
  <si>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</si>
  <si>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</si>
  <si>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</si>
  <si>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</si>
  <si>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</si>
  <si>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</si>
  <si>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</si>
  <si>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</si>
  <si>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</si>
  <si>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</si>
  <si>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</si>
  <si>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</si>
  <si>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</si>
  <si>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</si>
  <si>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</si>
  <si>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</si>
  <si>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</si>
  <si>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</si>
  <si>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</si>
  <si>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</si>
  <si>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</si>
  <si>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</si>
  <si>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</si>
  <si>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</si>
  <si>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</si>
  <si>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</si>
  <si>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</si>
  <si>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</si>
  <si>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</si>
  <si>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</si>
  <si>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</si>
  <si>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</si>
  <si>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</si>
  <si>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</si>
  <si>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</si>
  <si>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</si>
  <si>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</si>
  <si>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</si>
  <si>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</si>
  <si>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</si>
  <si>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</si>
  <si>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</si>
  <si>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</si>
  <si>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</si>
  <si>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</si>
  <si>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</si>
  <si>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</si>
  <si>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</si>
  <si>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</si>
  <si>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</si>
  <si>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</si>
  <si>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</si>
  <si>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</si>
  <si>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</si>
  <si>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</si>
  <si>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</si>
  <si>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</si>
  <si>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</si>
  <si>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</si>
  <si>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</si>
  <si>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</si>
  <si>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</si>
  <si>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</si>
  <si>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</si>
  <si>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</si>
  <si>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</si>
  <si>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</si>
  <si>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</si>
  <si>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</si>
  <si>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</si>
  <si>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</si>
  <si>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</si>
  <si>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</si>
  <si>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</si>
  <si>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</si>
  <si>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</si>
  <si>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</si>
  <si>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</si>
  <si>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</si>
  <si>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</si>
  <si>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</si>
  <si>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</si>
  <si>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</si>
  <si>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</si>
  <si>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</si>
  <si>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</si>
  <si>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</si>
  <si>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</si>
  <si>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</si>
  <si>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</si>
  <si>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</si>
  <si>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</si>
  <si>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</si>
  <si>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</si>
  <si>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</si>
  <si>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</si>
  <si>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</si>
  <si>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</si>
  <si>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</si>
  <si>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</si>
  <si>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</si>
  <si>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</si>
  <si>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</si>
  <si>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</si>
  <si>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</si>
  <si>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</si>
  <si>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</si>
  <si>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</si>
  <si>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</si>
  <si>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</si>
  <si>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</si>
  <si>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</si>
  <si>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</si>
  <si>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</si>
  <si>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</si>
  <si>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</si>
  <si>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</si>
  <si>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</si>
  <si>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</si>
  <si>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</si>
  <si>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</si>
  <si>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</si>
  <si>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</si>
  <si>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</si>
  <si>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</si>
  <si>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</si>
  <si>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</si>
  <si>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</si>
  <si>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</si>
  <si>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</si>
  <si>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</si>
  <si>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</si>
  <si>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</si>
  <si>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</si>
  <si>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</si>
  <si>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</si>
  <si>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</si>
  <si>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</si>
  <si>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</si>
  <si>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</si>
  <si>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</si>
  <si>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</si>
  <si>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</si>
  <si>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</si>
  <si>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</si>
  <si>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</si>
  <si>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</si>
  <si>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</si>
  <si>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</si>
  <si>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</si>
  <si>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</si>
  <si>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</si>
  <si>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</si>
  <si>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</si>
  <si>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</si>
  <si>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</si>
  <si>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</si>
  <si>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</si>
  <si>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</si>
  <si>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</si>
  <si>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</si>
  <si>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</si>
  <si>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</si>
  <si>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</si>
  <si>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</si>
  <si>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</si>
  <si>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</si>
  <si>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</si>
  <si>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</si>
  <si>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</si>
  <si>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</si>
  <si>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</si>
  <si>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</si>
  <si>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</si>
  <si>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</si>
  <si>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</si>
  <si>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</si>
  <si>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</si>
  <si>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</si>
  <si>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</si>
  <si>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</si>
  <si>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</si>
  <si>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</si>
  <si>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</si>
  <si>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</si>
  <si>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</si>
  <si>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</si>
  <si>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</si>
  <si>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</si>
  <si>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</si>
  <si>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</si>
  <si>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</si>
  <si>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</si>
  <si>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</si>
  <si>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</si>
  <si>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</si>
  <si>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</si>
  <si>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</si>
  <si>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</si>
  <si>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</si>
  <si>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</si>
  <si>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</si>
  <si>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</si>
  <si>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</si>
  <si>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</si>
  <si>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</si>
  <si>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</si>
  <si>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</si>
  <si>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</si>
  <si>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</si>
  <si>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</si>
  <si>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</si>
  <si>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</si>
  <si>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</si>
  <si>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</si>
  <si>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</si>
  <si>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</si>
  <si>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</si>
  <si>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</si>
  <si>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</si>
  <si>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</si>
  <si>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</si>
  <si>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</si>
  <si>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</si>
  <si>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</si>
  <si>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</si>
  <si>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</si>
  <si>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</si>
  <si>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</si>
  <si>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</si>
  <si>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</si>
  <si>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</si>
  <si>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</si>
  <si>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</si>
  <si>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</si>
  <si>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</si>
  <si>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</si>
  <si>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</si>
  <si>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</si>
  <si>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</si>
  <si>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</si>
  <si>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</si>
  <si>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</si>
  <si>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</si>
  <si>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</si>
  <si>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</si>
  <si>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</si>
  <si>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</si>
  <si>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</si>
  <si>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</si>
  <si>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</si>
  <si>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</si>
  <si>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</si>
  <si>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</si>
  <si>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</si>
  <si>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</si>
  <si>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</si>
  <si>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</si>
  <si>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</si>
  <si>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</si>
  <si>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</si>
  <si>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</si>
  <si>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</si>
  <si>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</si>
  <si>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</si>
  <si>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</si>
  <si>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</si>
  <si>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</si>
  <si>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</si>
  <si>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</si>
  <si>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</si>
  <si>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</si>
  <si>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</si>
  <si>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</si>
  <si>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</si>
  <si>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</si>
  <si>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</si>
  <si>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</si>
  <si>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</si>
  <si>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</si>
  <si>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</si>
  <si>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</si>
  <si>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</si>
  <si>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</si>
  <si>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</si>
  <si>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</si>
  <si>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</si>
  <si>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</si>
  <si>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</si>
  <si>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</si>
  <si>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</si>
  <si>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</si>
  <si>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</si>
  <si>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</si>
  <si>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</si>
  <si>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</si>
  <si>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</si>
  <si>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</si>
  <si>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</si>
  <si>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</si>
  <si>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</si>
  <si>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</si>
  <si>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</si>
  <si>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</si>
  <si>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</si>
  <si>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</si>
  <si>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</si>
  <si>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</si>
  <si>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</si>
  <si>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</si>
  <si>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</si>
  <si>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</si>
  <si>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</si>
  <si>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</si>
  <si>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</si>
  <si>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</si>
  <si>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</si>
  <si>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</si>
  <si>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</si>
  <si>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</si>
  <si>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</si>
  <si>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</si>
  <si>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</si>
  <si>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</si>
  <si>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</si>
  <si>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</si>
  <si>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</si>
  <si>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</si>
  <si>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</si>
  <si>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</si>
  <si>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</si>
  <si>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</si>
  <si>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</si>
  <si>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</si>
  <si>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</si>
  <si>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</si>
  <si>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</si>
  <si>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</si>
  <si>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</si>
  <si>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</si>
  <si>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</si>
  <si>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</si>
  <si>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</si>
  <si>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</si>
  <si>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</si>
  <si>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</si>
  <si>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</si>
  <si>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</si>
  <si>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</si>
  <si>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</si>
  <si>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</si>
  <si>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</si>
  <si>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</si>
  <si>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</si>
  <si>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</si>
  <si>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</si>
  <si>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</si>
  <si>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</si>
  <si>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</si>
  <si>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</si>
  <si>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</si>
  <si>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</si>
  <si>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</si>
  <si>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</si>
  <si>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</si>
  <si>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</si>
  <si>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</si>
  <si>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</si>
  <si>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</si>
  <si>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</si>
  <si>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</si>
  <si>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</si>
  <si>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</si>
  <si>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</si>
  <si>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</si>
  <si>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</si>
  <si>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</si>
  <si>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</si>
  <si>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</si>
  <si>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</si>
  <si>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</si>
  <si>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</si>
  <si>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</si>
  <si>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</si>
  <si>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</si>
  <si>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</si>
  <si>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</si>
  <si>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</si>
  <si>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</si>
  <si>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</si>
  <si>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</si>
  <si>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</si>
  <si>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</si>
  <si>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</si>
  <si>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</si>
  <si>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</si>
  <si>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</si>
  <si>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</si>
  <si>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</si>
  <si>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</si>
  <si>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</si>
  <si>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</si>
  <si>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</si>
  <si>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</si>
  <si>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</si>
  <si>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</si>
  <si>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</si>
  <si>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</si>
  <si>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</si>
  <si>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</si>
  <si>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</si>
  <si>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</si>
  <si>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</si>
  <si>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</si>
  <si>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</si>
  <si>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</si>
  <si>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</si>
  <si>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</si>
  <si>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</si>
  <si>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</si>
  <si>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</si>
  <si>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</si>
  <si>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</si>
  <si>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</si>
  <si>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</si>
  <si>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</si>
  <si>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</si>
  <si>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</si>
  <si>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</si>
  <si>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</si>
  <si>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</si>
  <si>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</si>
  <si>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</si>
  <si>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</si>
  <si>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</si>
  <si>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</si>
  <si>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</si>
  <si>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</si>
  <si>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</si>
  <si>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</si>
  <si>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</si>
  <si>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</si>
  <si>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</si>
  <si>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</si>
  <si>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</si>
  <si>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</si>
  <si>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</si>
  <si>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</si>
  <si>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</si>
  <si>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</si>
  <si>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</si>
  <si>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</si>
  <si>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</si>
  <si>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</si>
  <si>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</si>
  <si>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</si>
  <si>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</si>
  <si>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</si>
  <si>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</si>
  <si>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</si>
  <si>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</si>
  <si>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</si>
  <si>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</si>
  <si>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</si>
  <si>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</si>
  <si>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</si>
  <si>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</si>
  <si>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</si>
  <si>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</si>
  <si>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</si>
  <si>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</si>
  <si>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</si>
  <si>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</si>
  <si>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</si>
  <si>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</si>
  <si>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</si>
  <si>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</si>
  <si>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</si>
  <si>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</si>
  <si>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</si>
  <si>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</si>
  <si>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</si>
  <si>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</si>
  <si>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</si>
  <si>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</si>
  <si>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</si>
  <si>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</si>
  <si>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</si>
  <si>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</si>
  <si>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</si>
  <si>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</si>
  <si>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</si>
  <si>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</si>
  <si>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</si>
  <si>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</si>
  <si>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</si>
  <si>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</si>
  <si>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</si>
  <si>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</si>
  <si>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</si>
  <si>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</si>
  <si>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</si>
  <si>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</si>
  <si>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</si>
  <si>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</si>
  <si>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</si>
  <si>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</si>
  <si>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</si>
  <si>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</si>
  <si>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</si>
  <si>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</si>
  <si>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</si>
  <si>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</si>
  <si>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</si>
  <si>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</si>
  <si>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</si>
  <si>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</si>
  <si>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</si>
  <si>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</si>
  <si>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</si>
  <si>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</si>
  <si>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</si>
  <si>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</si>
  <si>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</si>
  <si>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</si>
  <si>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</si>
  <si>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</si>
  <si>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</si>
  <si>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</si>
  <si>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</si>
  <si>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</si>
  <si>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</si>
  <si>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</si>
  <si>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</si>
  <si>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</si>
  <si>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</si>
  <si>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</si>
  <si>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</si>
  <si>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</si>
  <si>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</si>
  <si>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</si>
  <si>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</si>
  <si>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</si>
  <si>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</si>
  <si>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</si>
  <si>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</si>
  <si>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</si>
  <si>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</si>
  <si>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</si>
  <si>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</si>
  <si>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</si>
  <si>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</si>
  <si>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</si>
  <si>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</si>
  <si>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</si>
  <si>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</si>
  <si>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</si>
  <si>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</si>
  <si>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</si>
  <si>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</si>
  <si>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</si>
  <si>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</si>
  <si>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</si>
  <si>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</si>
  <si>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</si>
  <si>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</si>
  <si>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</si>
  <si>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</si>
  <si>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</si>
  <si>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</si>
  <si>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</si>
  <si>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</si>
  <si>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</si>
  <si>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</si>
  <si>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</si>
  <si>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</si>
  <si>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</si>
  <si>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</si>
  <si>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</si>
  <si>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</si>
  <si>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</si>
  <si>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</si>
  <si>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</si>
  <si>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</si>
  <si>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</si>
  <si>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</si>
  <si>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</si>
  <si>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</si>
  <si>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</si>
  <si>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</si>
  <si>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</si>
  <si>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</si>
  <si>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</si>
  <si>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</si>
  <si>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</si>
  <si>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</si>
  <si>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</si>
  <si>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</si>
  <si>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</si>
  <si>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</si>
  <si>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</si>
  <si>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</si>
  <si>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</si>
  <si>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</si>
  <si>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</si>
  <si>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</si>
  <si>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</si>
  <si>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</si>
  <si>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</si>
  <si>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</si>
  <si>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</si>
  <si>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</si>
  <si>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</si>
  <si>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</si>
  <si>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</si>
  <si>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</si>
  <si>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</si>
  <si>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</si>
  <si>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</si>
  <si>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</si>
  <si>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</si>
  <si>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</si>
  <si>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</si>
  <si>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</si>
  <si>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</si>
  <si>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</si>
  <si>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</si>
  <si>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</si>
  <si>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</si>
  <si>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</si>
  <si>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</si>
  <si>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</si>
  <si>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</si>
  <si>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</si>
  <si>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</si>
  <si>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</si>
  <si>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</si>
  <si>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</si>
  <si>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</si>
  <si>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</si>
  <si>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</si>
  <si>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</si>
  <si>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</si>
  <si>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</si>
  <si>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</si>
  <si>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</si>
  <si>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</si>
  <si>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</si>
  <si>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</si>
  <si>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</si>
  <si>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</si>
  <si>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</si>
  <si>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</si>
  <si>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</si>
  <si>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</si>
  <si>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</si>
  <si>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</si>
  <si>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</si>
  <si>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</si>
  <si>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</si>
  <si>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</si>
  <si>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</si>
  <si>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</si>
  <si>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</si>
  <si>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</si>
  <si>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</si>
  <si>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</si>
  <si>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</si>
  <si>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</si>
  <si>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</si>
  <si>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</si>
  <si>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</si>
  <si>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</si>
  <si>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</si>
  <si>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</si>
  <si>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</si>
  <si>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</si>
  <si>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</si>
  <si>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</si>
  <si>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</si>
  <si>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</si>
  <si>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</si>
  <si>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</si>
  <si>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</si>
  <si>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</si>
  <si>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</si>
  <si>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</si>
  <si>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</si>
  <si>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</si>
  <si>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</si>
  <si>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</si>
  <si>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</si>
  <si>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</si>
  <si>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</si>
  <si>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</si>
  <si>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</si>
  <si>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</si>
  <si>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</si>
  <si>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Revised 5/26/16</t>
  </si>
  <si>
    <t>The following template may be used to post the district's 2016- 2017 Adopted Budge</t>
  </si>
  <si>
    <t>2016- 2017</t>
  </si>
  <si>
    <t>2016 - 2017</t>
  </si>
  <si>
    <r>
      <t xml:space="preserve">Use dollar amounts </t>
    </r>
    <r>
      <rPr>
        <b/>
        <u/>
        <sz val="12"/>
        <color indexed="17"/>
        <rFont val="Arial"/>
        <family val="2"/>
      </rPr>
      <t>as adopted</t>
    </r>
    <r>
      <rPr>
        <b/>
        <sz val="12"/>
        <color indexed="17"/>
        <rFont val="Arial"/>
        <family val="2"/>
      </rPr>
      <t>, not as amended.</t>
    </r>
  </si>
  <si>
    <t>Be sure to save and post as a PDF file.</t>
  </si>
  <si>
    <t>(1) In "page layout", scale to 80%; (2) set size to Legal (8.5X14); (3) set all margins to "0"; (4) then save to PDF file.</t>
  </si>
  <si>
    <t>Federal Program Revenues</t>
  </si>
  <si>
    <t>180-904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</si>
</sst>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6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5" fontId="24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35" fillId="0" borderId="0" xfId="0" applyFont="1" applyBorder="1"/>
    <xf numFmtId="0" fontId="16" fillId="0" borderId="0" xfId="0" applyFont="1" applyBorder="1"/>
    <xf numFmtId="166" fontId="3" fillId="4" borderId="12" xfId="0" applyNumberFormat="1" applyFont="1" applyFill="1" applyBorder="1" applyAlignment="1" applyProtection="1">
      <alignment horizontal="center"/>
      <protection locked="0"/>
    </xf>
    <xf numFmtId="0" fontId="15" fillId="5" borderId="12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Protection="1"/>
    <xf numFmtId="164" fontId="15" fillId="5" borderId="12" xfId="0" applyNumberFormat="1" applyFont="1" applyFill="1" applyBorder="1" applyAlignment="1"/>
    <xf numFmtId="0" fontId="15" fillId="5" borderId="4" xfId="0" applyFont="1" applyFill="1" applyBorder="1" applyAlignment="1" applyProtection="1">
      <alignment horizontal="left"/>
    </xf>
    <xf numFmtId="166" fontId="3" fillId="4" borderId="6" xfId="0" applyNumberFormat="1" applyFont="1" applyFill="1" applyBorder="1" applyAlignment="1" applyProtection="1">
      <alignment horizontal="center"/>
      <protection locked="0"/>
    </xf>
    <xf numFmtId="166" fontId="3" fillId="4" borderId="11" xfId="0" applyNumberFormat="1" applyFont="1" applyFill="1" applyBorder="1" applyAlignment="1" applyProtection="1">
      <alignment horizontal="center"/>
      <protection locked="0"/>
    </xf>
    <xf numFmtId="0" fontId="15" fillId="5" borderId="4" xfId="0" applyNumberFormat="1" applyFont="1" applyFill="1" applyBorder="1" applyAlignment="1" applyProtection="1">
      <alignment horizontal="center"/>
    </xf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3.2"/>
  <cols>
    <col min="1" max="1" width="9.6640625" bestFit="1" customWidth="1"/>
  </cols>
  <sheetData>
    <row r="1" spans="1:13" s="36" customFormat="1" ht="15.6">
      <c r="A1" s="143" t="s">
        <v>2143</v>
      </c>
      <c r="B1" s="144"/>
    </row>
    <row r="2" spans="1:13">
      <c r="A2" s="22"/>
    </row>
    <row r="3" spans="1:13" s="36" customFormat="1" ht="18" customHeight="1">
      <c r="A3" s="78" t="s">
        <v>2144</v>
      </c>
    </row>
    <row r="4" spans="1:13" s="36" customFormat="1" ht="15.6">
      <c r="A4" s="78" t="s">
        <v>117</v>
      </c>
    </row>
    <row r="6" spans="1:13" ht="15.6">
      <c r="A6" s="78" t="s">
        <v>74</v>
      </c>
    </row>
    <row r="7" spans="1:13" s="36" customFormat="1" ht="15.6">
      <c r="A7" s="78" t="s">
        <v>2147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6">
      <c r="A9" s="78" t="s">
        <v>73</v>
      </c>
    </row>
    <row r="10" spans="1:13" s="36" customFormat="1" ht="15.6">
      <c r="A10" s="78" t="s">
        <v>75</v>
      </c>
    </row>
    <row r="11" spans="1:13" s="36" customFormat="1" ht="15.6">
      <c r="A11" s="78"/>
    </row>
    <row r="12" spans="1:13">
      <c r="A12" s="122" t="s">
        <v>2142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>
      <c r="A13" s="122" t="s">
        <v>2149</v>
      </c>
      <c r="B13" s="123"/>
      <c r="C13" s="123"/>
      <c r="D13" s="123"/>
      <c r="E13" s="123"/>
      <c r="F13" s="123"/>
      <c r="G13" s="122"/>
      <c r="H13" s="123"/>
      <c r="I13" s="123"/>
      <c r="J13" s="123"/>
      <c r="K13" s="123"/>
      <c r="L13" s="123"/>
      <c r="M13" s="123"/>
    </row>
    <row r="15" spans="1:13" ht="13.8">
      <c r="A15" s="145" t="s">
        <v>2148</v>
      </c>
      <c r="B15" s="146"/>
      <c r="C15" s="146"/>
      <c r="D15" s="146"/>
      <c r="E15" s="146"/>
    </row>
    <row r="17" spans="1:1">
      <c r="A17" s="9" t="s">
        <v>1286</v>
      </c>
    </row>
    <row r="18" spans="1:1">
      <c r="A18" s="9" t="s">
        <v>1287</v>
      </c>
    </row>
    <row r="19" spans="1:1">
      <c r="A19" s="10" t="s">
        <v>1288</v>
      </c>
    </row>
    <row r="20" spans="1:1">
      <c r="A20" s="9" t="s">
        <v>529</v>
      </c>
    </row>
    <row r="22" spans="1:1">
      <c r="A22" s="9" t="s">
        <v>1039</v>
      </c>
    </row>
    <row r="23" spans="1:1">
      <c r="A23" s="9" t="s">
        <v>1287</v>
      </c>
    </row>
    <row r="24" spans="1:1">
      <c r="A24" s="10" t="s">
        <v>1040</v>
      </c>
    </row>
    <row r="25" spans="1:1">
      <c r="A25" s="9" t="s">
        <v>1041</v>
      </c>
    </row>
    <row r="27" spans="1:1">
      <c r="A27" s="9" t="s">
        <v>2141</v>
      </c>
    </row>
    <row r="28" spans="1:1">
      <c r="A28" s="9" t="s">
        <v>1287</v>
      </c>
    </row>
    <row r="29" spans="1:1">
      <c r="A29" s="10" t="s">
        <v>2139</v>
      </c>
    </row>
    <row r="30" spans="1:1">
      <c r="A30" s="9" t="s">
        <v>2140</v>
      </c>
    </row>
    <row r="31" spans="1:1" s="36" customFormat="1" ht="15">
      <c r="A31"/>
    </row>
    <row r="32" spans="1:1" ht="15.6">
      <c r="A32" s="78"/>
    </row>
  </sheetData>
  <sheetProtection sheet="1" objects="1" scenarios="1"/>
  <phoneticPr fontId="10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I34" sqref="I34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8.5546875" style="12" bestFit="1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1289</v>
      </c>
      <c r="B1" s="117" t="s">
        <v>695</v>
      </c>
      <c r="C1" s="86"/>
    </row>
    <row r="2" spans="1:14">
      <c r="A2" s="23" t="s">
        <v>1290</v>
      </c>
      <c r="B2" s="118" t="s">
        <v>2151</v>
      </c>
      <c r="C2" s="116" t="s">
        <v>1285</v>
      </c>
    </row>
    <row r="3" spans="1:14">
      <c r="A3" s="13" t="s">
        <v>259</v>
      </c>
      <c r="B3" s="119">
        <v>42612</v>
      </c>
      <c r="C3" s="116" t="s">
        <v>72</v>
      </c>
    </row>
    <row r="4" spans="1:14">
      <c r="B4" s="14"/>
    </row>
    <row r="5" spans="1:14" s="74" customFormat="1" ht="18">
      <c r="A5" s="75" t="s">
        <v>118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6">
      <c r="A6" s="72" t="s">
        <v>114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6">
      <c r="A7" s="72" t="s">
        <v>116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5" customHeight="1">
      <c r="A8" s="72" t="s">
        <v>115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6">
      <c r="A9" s="77" t="s">
        <v>257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6">
      <c r="A10" s="77" t="s">
        <v>258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29" customFormat="1" ht="15.6">
      <c r="A11" s="124"/>
      <c r="B11" s="125"/>
      <c r="C11" s="125"/>
      <c r="D11" s="126" t="s">
        <v>2145</v>
      </c>
      <c r="E11" s="125"/>
      <c r="F11" s="127"/>
      <c r="G11" s="127"/>
      <c r="H11" s="127"/>
      <c r="I11" s="127"/>
      <c r="J11" s="125"/>
      <c r="K11" s="128"/>
      <c r="L11" s="128"/>
      <c r="M11" s="128"/>
      <c r="N11" s="128"/>
    </row>
    <row r="12" spans="1:14" s="129" customFormat="1" ht="15.6">
      <c r="A12" s="130" t="s">
        <v>1259</v>
      </c>
      <c r="B12" s="131" t="s">
        <v>87</v>
      </c>
      <c r="C12" s="125"/>
      <c r="D12" s="132" t="s">
        <v>87</v>
      </c>
      <c r="E12" s="125"/>
      <c r="F12" s="127"/>
      <c r="G12" s="127"/>
      <c r="H12" s="127"/>
      <c r="I12" s="127"/>
      <c r="J12" s="125"/>
      <c r="K12" s="128"/>
      <c r="L12" s="128"/>
      <c r="M12" s="128"/>
      <c r="N12" s="128"/>
    </row>
    <row r="13" spans="1:14" s="129" customFormat="1" ht="15.6">
      <c r="A13" s="133">
        <v>5700</v>
      </c>
      <c r="B13" s="134" t="s">
        <v>88</v>
      </c>
      <c r="C13" s="125"/>
      <c r="D13" s="147">
        <v>1546815</v>
      </c>
      <c r="E13" s="125"/>
      <c r="F13" s="135" t="s">
        <v>61</v>
      </c>
      <c r="G13" s="125"/>
      <c r="H13" s="125"/>
      <c r="I13" s="125"/>
      <c r="J13" s="125"/>
      <c r="K13" s="128"/>
      <c r="L13" s="128"/>
      <c r="M13" s="128"/>
      <c r="N13" s="128"/>
    </row>
    <row r="14" spans="1:14" s="129" customFormat="1" ht="15.6">
      <c r="A14" s="133">
        <v>5800</v>
      </c>
      <c r="B14" s="136" t="s">
        <v>90</v>
      </c>
      <c r="C14" s="125"/>
      <c r="D14" s="152">
        <v>237389</v>
      </c>
      <c r="E14" s="125"/>
      <c r="F14" s="135" t="s">
        <v>60</v>
      </c>
      <c r="G14" s="135"/>
      <c r="H14" s="135"/>
      <c r="I14" s="135"/>
      <c r="J14" s="135"/>
      <c r="K14" s="128"/>
      <c r="L14" s="128"/>
      <c r="M14" s="128"/>
      <c r="N14" s="128"/>
    </row>
    <row r="15" spans="1:14" s="129" customFormat="1" ht="15.6">
      <c r="A15" s="133">
        <v>5900</v>
      </c>
      <c r="B15" s="136" t="s">
        <v>2150</v>
      </c>
      <c r="C15" s="125"/>
      <c r="D15" s="152">
        <v>25000</v>
      </c>
      <c r="E15" s="125"/>
      <c r="F15" s="135"/>
      <c r="G15" s="135"/>
      <c r="H15" s="135"/>
      <c r="I15" s="135"/>
      <c r="J15" s="135"/>
      <c r="K15" s="128"/>
      <c r="L15" s="128"/>
      <c r="M15" s="128"/>
      <c r="N15" s="128"/>
    </row>
    <row r="16" spans="1:14" s="129" customFormat="1" ht="15.6">
      <c r="B16" s="136" t="s">
        <v>91</v>
      </c>
      <c r="C16" s="125"/>
      <c r="D16" s="153">
        <f>SUM(D13:D15)</f>
        <v>1809204</v>
      </c>
      <c r="E16" s="125"/>
      <c r="F16" s="135"/>
      <c r="G16" s="135"/>
      <c r="H16" s="135"/>
      <c r="I16" s="135"/>
      <c r="J16" s="135"/>
      <c r="K16" s="128"/>
      <c r="L16" s="128"/>
      <c r="M16" s="128"/>
      <c r="N16" s="128"/>
    </row>
    <row r="17" spans="1:16" s="129" customFormat="1" ht="15.6">
      <c r="A17" s="124"/>
      <c r="C17" s="125"/>
      <c r="D17" s="137"/>
      <c r="E17" s="125"/>
      <c r="G17" s="135"/>
      <c r="H17" s="135"/>
      <c r="I17" s="135"/>
      <c r="J17" s="135"/>
      <c r="K17" s="128"/>
      <c r="L17" s="128"/>
      <c r="M17" s="128"/>
      <c r="N17" s="128"/>
    </row>
    <row r="18" spans="1:16" s="140" customFormat="1" ht="15.6">
      <c r="A18" s="138"/>
      <c r="B18" s="139"/>
      <c r="D18" s="126" t="s">
        <v>2146</v>
      </c>
      <c r="E18" s="139"/>
      <c r="F18" s="141"/>
      <c r="G18" s="141"/>
      <c r="H18" s="141"/>
      <c r="I18" s="142"/>
      <c r="J18" s="142"/>
      <c r="K18" s="142"/>
      <c r="L18" s="142"/>
      <c r="M18" s="142"/>
      <c r="N18" s="142"/>
    </row>
    <row r="19" spans="1:16" s="140" customFormat="1" ht="13.8">
      <c r="A19" s="130" t="s">
        <v>1259</v>
      </c>
      <c r="B19" s="131" t="s">
        <v>1260</v>
      </c>
      <c r="C19" s="139"/>
      <c r="D19" s="132" t="s">
        <v>1258</v>
      </c>
      <c r="E19" s="139"/>
      <c r="F19" s="141"/>
      <c r="G19" s="141"/>
      <c r="H19" s="141"/>
      <c r="I19" s="141"/>
      <c r="J19" s="141"/>
      <c r="K19" s="141"/>
      <c r="L19" s="142"/>
      <c r="M19" s="142"/>
      <c r="N19" s="142"/>
    </row>
    <row r="20" spans="1:16" ht="12.6" customHeight="1">
      <c r="A20" s="18">
        <v>11</v>
      </c>
      <c r="B20" s="19" t="s">
        <v>1261</v>
      </c>
      <c r="C20" s="15"/>
      <c r="D20" s="63">
        <v>633008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12</v>
      </c>
      <c r="B21" s="19" t="s">
        <v>1262</v>
      </c>
      <c r="C21" s="15"/>
      <c r="D21" s="63">
        <v>15210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13</v>
      </c>
      <c r="B22" s="19" t="s">
        <v>1263</v>
      </c>
      <c r="C22" s="15"/>
      <c r="D22" s="63">
        <v>5460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21</v>
      </c>
      <c r="B23" s="19" t="s">
        <v>1264</v>
      </c>
      <c r="C23" s="15"/>
      <c r="D23" s="63">
        <v>3055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23</v>
      </c>
      <c r="B24" s="19" t="s">
        <v>1265</v>
      </c>
      <c r="C24" s="15"/>
      <c r="D24" s="63">
        <v>84059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31</v>
      </c>
      <c r="B25" s="19" t="s">
        <v>1266</v>
      </c>
      <c r="C25" s="15"/>
      <c r="D25" s="63">
        <v>18496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32</v>
      </c>
      <c r="B26" s="19" t="s">
        <v>1267</v>
      </c>
      <c r="C26" s="15"/>
      <c r="D26" s="63">
        <v>0</v>
      </c>
      <c r="E26" s="15"/>
      <c r="F26" s="17"/>
      <c r="G26" s="17"/>
      <c r="H26" s="17"/>
      <c r="I26" s="17"/>
      <c r="J26" s="17"/>
      <c r="K26" s="17"/>
      <c r="L26" s="17"/>
      <c r="M26" s="17"/>
      <c r="N26" s="17"/>
    </row>
    <row r="27" spans="1:16">
      <c r="A27" s="18">
        <v>33</v>
      </c>
      <c r="B27" s="19" t="s">
        <v>1268</v>
      </c>
      <c r="C27" s="15"/>
      <c r="D27" s="63">
        <v>9702</v>
      </c>
      <c r="E27" s="15"/>
      <c r="F27" s="16"/>
      <c r="G27" s="16"/>
      <c r="H27" s="16"/>
      <c r="I27" s="16"/>
      <c r="J27" s="16"/>
      <c r="K27" s="16"/>
      <c r="L27" s="17"/>
      <c r="M27" s="17"/>
      <c r="N27" s="17"/>
    </row>
    <row r="28" spans="1:16">
      <c r="A28" s="18">
        <v>34</v>
      </c>
      <c r="B28" s="19" t="s">
        <v>1269</v>
      </c>
      <c r="C28" s="15"/>
      <c r="D28" s="63">
        <v>80989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6" ht="15">
      <c r="A29" s="18">
        <v>35</v>
      </c>
      <c r="B29" s="19" t="s">
        <v>1270</v>
      </c>
      <c r="C29" s="15"/>
      <c r="D29" s="63">
        <v>83295</v>
      </c>
      <c r="E29" s="15"/>
      <c r="F29" s="31"/>
      <c r="G29" s="30"/>
      <c r="H29" s="30"/>
      <c r="I29" s="30"/>
      <c r="J29" s="30"/>
      <c r="K29" s="30"/>
      <c r="L29" s="30"/>
      <c r="M29" s="30"/>
      <c r="N29" s="30"/>
      <c r="O29" s="29"/>
      <c r="P29" s="26"/>
    </row>
    <row r="30" spans="1:16">
      <c r="A30" s="18">
        <v>36</v>
      </c>
      <c r="B30" s="19" t="s">
        <v>1271</v>
      </c>
      <c r="C30" s="15"/>
      <c r="D30" s="63">
        <v>26068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41</v>
      </c>
      <c r="B31" s="19" t="s">
        <v>1272</v>
      </c>
      <c r="C31" s="15"/>
      <c r="D31" s="63">
        <v>233222</v>
      </c>
      <c r="E31" s="15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6"/>
    </row>
    <row r="32" spans="1:16">
      <c r="A32" s="18">
        <v>51</v>
      </c>
      <c r="B32" s="19" t="s">
        <v>1273</v>
      </c>
      <c r="C32" s="15"/>
      <c r="D32" s="63">
        <v>157709</v>
      </c>
      <c r="E32" s="15"/>
      <c r="F32" s="30"/>
      <c r="G32" s="29"/>
      <c r="H32" s="29"/>
      <c r="I32" s="29"/>
      <c r="J32" s="28"/>
      <c r="K32" s="29"/>
      <c r="L32" s="29"/>
      <c r="M32" s="29"/>
      <c r="N32" s="29"/>
      <c r="O32" s="29"/>
    </row>
    <row r="33" spans="1:16">
      <c r="A33" s="18">
        <v>52</v>
      </c>
      <c r="B33" s="19" t="s">
        <v>1274</v>
      </c>
      <c r="C33" s="15"/>
      <c r="D33" s="63">
        <v>0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53</v>
      </c>
      <c r="B34" s="19" t="s">
        <v>1275</v>
      </c>
      <c r="C34" s="15"/>
      <c r="D34" s="63">
        <v>21569</v>
      </c>
      <c r="E34" s="15"/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6">
      <c r="A35" s="18">
        <v>61</v>
      </c>
      <c r="B35" s="19" t="s">
        <v>1276</v>
      </c>
      <c r="C35" s="15"/>
      <c r="D35" s="63">
        <v>0</v>
      </c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6"/>
    </row>
    <row r="36" spans="1:16">
      <c r="A36" s="18">
        <v>71</v>
      </c>
      <c r="B36" s="19" t="s">
        <v>260</v>
      </c>
      <c r="C36" s="15"/>
      <c r="D36" s="63">
        <v>783369</v>
      </c>
      <c r="E36" s="15"/>
      <c r="F36" s="25"/>
      <c r="G36" s="25"/>
      <c r="H36" s="25"/>
      <c r="I36" s="14"/>
      <c r="J36" s="25"/>
      <c r="K36" s="25"/>
      <c r="L36" s="25"/>
      <c r="M36" s="25"/>
      <c r="N36" s="25"/>
      <c r="O36" s="25"/>
    </row>
    <row r="37" spans="1:16">
      <c r="A37" s="18">
        <v>81</v>
      </c>
      <c r="B37" s="19" t="s">
        <v>1277</v>
      </c>
      <c r="C37" s="15"/>
      <c r="D37" s="63">
        <v>0</v>
      </c>
      <c r="E37" s="15"/>
    </row>
    <row r="38" spans="1:16">
      <c r="A38" s="18">
        <v>91</v>
      </c>
      <c r="B38" s="19" t="s">
        <v>1278</v>
      </c>
      <c r="C38" s="15"/>
      <c r="D38" s="63">
        <v>0</v>
      </c>
      <c r="E38" s="15"/>
      <c r="G38" s="27"/>
      <c r="H38" s="27"/>
      <c r="I38" s="27"/>
      <c r="J38" s="27"/>
      <c r="K38" s="27"/>
      <c r="L38" s="27"/>
      <c r="M38" s="27"/>
      <c r="N38" s="27"/>
      <c r="O38" s="27"/>
    </row>
    <row r="39" spans="1:16">
      <c r="A39" s="18">
        <v>92</v>
      </c>
      <c r="B39" s="19" t="s">
        <v>1279</v>
      </c>
      <c r="C39" s="15"/>
      <c r="D39" s="63">
        <v>0</v>
      </c>
      <c r="E39" s="15"/>
    </row>
    <row r="40" spans="1:16">
      <c r="A40" s="18">
        <v>93</v>
      </c>
      <c r="B40" s="19" t="s">
        <v>1280</v>
      </c>
      <c r="C40" s="15"/>
      <c r="D40" s="63">
        <v>1500</v>
      </c>
      <c r="E40" s="15"/>
      <c r="F40" s="15"/>
    </row>
    <row r="41" spans="1:16">
      <c r="A41" s="18">
        <v>94</v>
      </c>
      <c r="B41" s="19" t="s">
        <v>1281</v>
      </c>
      <c r="C41" s="15"/>
      <c r="D41" s="63">
        <v>0</v>
      </c>
      <c r="E41" s="15"/>
      <c r="F41" s="15"/>
    </row>
    <row r="42" spans="1:16">
      <c r="A42" s="18">
        <v>95</v>
      </c>
      <c r="B42" s="19" t="s">
        <v>1282</v>
      </c>
      <c r="C42" s="15"/>
      <c r="D42" s="63">
        <v>0</v>
      </c>
      <c r="E42" s="15"/>
      <c r="F42" s="15"/>
    </row>
    <row r="43" spans="1:16">
      <c r="A43" s="18">
        <v>96</v>
      </c>
      <c r="B43" s="19" t="s">
        <v>1283</v>
      </c>
      <c r="C43" s="15"/>
      <c r="D43" s="63">
        <v>0</v>
      </c>
      <c r="E43" s="15"/>
      <c r="F43" s="15"/>
    </row>
    <row r="44" spans="1:16">
      <c r="A44" s="18">
        <v>97</v>
      </c>
      <c r="B44" s="19" t="s">
        <v>1284</v>
      </c>
      <c r="C44" s="15"/>
      <c r="D44" s="63">
        <v>0</v>
      </c>
    </row>
    <row r="45" spans="1:16" ht="13.8" thickBot="1">
      <c r="A45" s="18">
        <v>99</v>
      </c>
      <c r="B45" s="65" t="s">
        <v>1254</v>
      </c>
      <c r="C45" s="67"/>
      <c r="D45" s="68">
        <v>24500</v>
      </c>
    </row>
    <row r="46" spans="1:16" ht="13.8" thickTop="1">
      <c r="A46" s="18"/>
      <c r="B46" s="64" t="s">
        <v>112</v>
      </c>
      <c r="C46" s="15"/>
      <c r="D46" s="66">
        <f>SUM(D20:D45)</f>
        <v>2181211</v>
      </c>
    </row>
    <row r="48" spans="1:16" s="81" customFormat="1" ht="15.6">
      <c r="B48" s="82" t="s">
        <v>92</v>
      </c>
      <c r="D48" s="83">
        <f>D16-D46</f>
        <v>-372007</v>
      </c>
      <c r="E48" s="84" t="str">
        <f>IF(D48&lt;0,"&lt;&lt;","")</f>
        <v>&lt;&lt;</v>
      </c>
      <c r="F48" s="85" t="str">
        <f>IF(D48&lt;0,"Warning: This district must use fund","")</f>
        <v>Warning: This district must use fund</v>
      </c>
    </row>
    <row r="49" spans="6:6" ht="15.6">
      <c r="F49" s="85" t="str">
        <f>IF(D48&lt;0,"balance in order to balance budget.","")</f>
        <v>balance in order to balance budget.</v>
      </c>
    </row>
  </sheetData>
  <phoneticPr fontId="10" type="noConversion"/>
  <conditionalFormatting sqref="H44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8" sqref="D8"/>
    </sheetView>
  </sheetViews>
  <sheetFormatPr defaultRowHeight="13.2"/>
  <cols>
    <col min="1" max="1" width="2.6640625" customWidth="1"/>
    <col min="2" max="2" width="10.6640625" customWidth="1"/>
    <col min="3" max="3" width="40.6640625" customWidth="1"/>
    <col min="4" max="4" width="34.33203125" customWidth="1"/>
    <col min="5" max="5" width="2.441406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44140625" style="33" customWidth="1"/>
  </cols>
  <sheetData>
    <row r="1" spans="1:15" ht="21.75" customHeight="1">
      <c r="A1" s="1"/>
      <c r="C1" s="62" t="s">
        <v>261</v>
      </c>
      <c r="D1" s="21" t="str">
        <f>'Data Entry_Web Posting'!B1</f>
        <v>WILDORADO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119</v>
      </c>
      <c r="D2" s="34">
        <f>'Data Entry_Web Posting'!B3</f>
        <v>42612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1"/>
      <c r="B3" s="102"/>
      <c r="C3" s="103"/>
      <c r="D3" s="104"/>
      <c r="E3" s="105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1"/>
      <c r="B4" s="106" t="s">
        <v>89</v>
      </c>
      <c r="C4" s="107"/>
      <c r="D4" s="108"/>
      <c r="E4" s="105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1"/>
      <c r="B5" s="148">
        <v>5700</v>
      </c>
      <c r="C5" s="149" t="s">
        <v>88</v>
      </c>
      <c r="D5" s="150">
        <f>'Data Entry_Web Posting'!D13</f>
        <v>1546815</v>
      </c>
      <c r="E5" s="105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>
      <c r="A6" s="101"/>
      <c r="B6" s="154">
        <v>5800</v>
      </c>
      <c r="C6" s="151" t="s">
        <v>90</v>
      </c>
      <c r="D6" s="155">
        <f>'Data Entry_Web Posting'!D14</f>
        <v>237389</v>
      </c>
      <c r="E6" s="105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21.75" customHeight="1">
      <c r="A7" s="101"/>
      <c r="B7" s="154">
        <v>5900</v>
      </c>
      <c r="C7" s="151" t="s">
        <v>2150</v>
      </c>
      <c r="D7" s="155">
        <f>'Data Entry_Web Posting'!D15</f>
        <v>25000</v>
      </c>
      <c r="E7" s="105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95" customHeight="1" thickBot="1">
      <c r="A8" s="101"/>
      <c r="B8" s="156"/>
      <c r="C8" s="109" t="s">
        <v>91</v>
      </c>
      <c r="D8" s="110">
        <f>'Data Entry_Web Posting'!D16</f>
        <v>1809204</v>
      </c>
      <c r="E8" s="105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ht="16.95" customHeight="1" thickTop="1">
      <c r="A9" s="101"/>
      <c r="B9" s="111"/>
      <c r="C9" s="112"/>
      <c r="D9" s="113"/>
      <c r="E9" s="105"/>
      <c r="F9" s="2"/>
      <c r="G9" s="21"/>
      <c r="H9" s="3"/>
      <c r="I9" s="3"/>
      <c r="J9" s="32"/>
      <c r="K9" s="6"/>
      <c r="L9" s="5"/>
      <c r="M9" s="7"/>
      <c r="N9" s="7"/>
      <c r="O9" s="7"/>
    </row>
    <row r="10" spans="1:15" s="36" customFormat="1" ht="15" customHeight="1">
      <c r="A10" s="37"/>
      <c r="B10" s="35" t="s">
        <v>152</v>
      </c>
      <c r="C10" s="39"/>
      <c r="D10" s="40"/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11</v>
      </c>
      <c r="C11" s="39" t="s">
        <v>1261</v>
      </c>
      <c r="D11" s="40">
        <f>'Data Entry_Web Posting'!D20</f>
        <v>633008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12</v>
      </c>
      <c r="C12" s="39" t="s">
        <v>1242</v>
      </c>
      <c r="D12" s="40">
        <f>'Data Entry_Web Posting'!D21</f>
        <v>15210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13</v>
      </c>
      <c r="C13" s="39" t="s">
        <v>1243</v>
      </c>
      <c r="D13" s="40">
        <f>'Data Entry_Web Posting'!D22</f>
        <v>5460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21</v>
      </c>
      <c r="C14" s="39" t="s">
        <v>1264</v>
      </c>
      <c r="D14" s="40">
        <f>'Data Entry_Web Posting'!D23</f>
        <v>3055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23</v>
      </c>
      <c r="C15" s="39" t="s">
        <v>1265</v>
      </c>
      <c r="D15" s="40">
        <f>'Data Entry_Web Posting'!D24</f>
        <v>84059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31</v>
      </c>
      <c r="C16" s="39" t="s">
        <v>1255</v>
      </c>
      <c r="D16" s="40">
        <f>'Data Entry_Web Posting'!D25</f>
        <v>18496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32</v>
      </c>
      <c r="C17" s="39" t="s">
        <v>1267</v>
      </c>
      <c r="D17" s="40">
        <f>'Data Entry_Web Posting'!D26</f>
        <v>0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38">
        <v>33</v>
      </c>
      <c r="C18" s="39" t="s">
        <v>1268</v>
      </c>
      <c r="D18" s="40">
        <f>'Data Entry_Web Posting'!D27</f>
        <v>9702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34</v>
      </c>
      <c r="C19" s="39" t="s">
        <v>1248</v>
      </c>
      <c r="D19" s="40">
        <f>'Data Entry_Web Posting'!D28</f>
        <v>80989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46">
        <v>35</v>
      </c>
      <c r="C20" s="39" t="s">
        <v>1270</v>
      </c>
      <c r="D20" s="40">
        <f>'Data Entry_Web Posting'!D29</f>
        <v>83295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38">
        <v>36</v>
      </c>
      <c r="C21" s="39" t="s">
        <v>1244</v>
      </c>
      <c r="D21" s="40">
        <f>'Data Entry_Web Posting'!D30</f>
        <v>26068</v>
      </c>
      <c r="E21" s="37"/>
      <c r="F21" s="41"/>
      <c r="G21" s="42"/>
      <c r="H21" s="43"/>
      <c r="I21" s="43"/>
      <c r="J21" s="44"/>
      <c r="K21" s="44"/>
      <c r="L21" s="44"/>
      <c r="M21" s="44"/>
      <c r="N21" s="44"/>
      <c r="O21" s="45"/>
    </row>
    <row r="22" spans="1:15" s="36" customFormat="1" ht="15" customHeight="1">
      <c r="A22" s="37"/>
      <c r="B22" s="46">
        <v>41</v>
      </c>
      <c r="C22" s="39" t="s">
        <v>1272</v>
      </c>
      <c r="D22" s="40">
        <f>'Data Entry_Web Posting'!D31</f>
        <v>233222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51</v>
      </c>
      <c r="C23" s="39" t="s">
        <v>1245</v>
      </c>
      <c r="D23" s="40">
        <f>'Data Entry_Web Posting'!D32</f>
        <v>157709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52</v>
      </c>
      <c r="C24" s="39" t="s">
        <v>1246</v>
      </c>
      <c r="D24" s="40">
        <f>'Data Entry_Web Posting'!D33</f>
        <v>0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53</v>
      </c>
      <c r="C25" s="39" t="s">
        <v>1247</v>
      </c>
      <c r="D25" s="40">
        <f>'Data Entry_Web Posting'!D34</f>
        <v>21569</v>
      </c>
      <c r="E25" s="37"/>
      <c r="F25" s="47"/>
      <c r="G25" s="42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61</v>
      </c>
      <c r="C26" s="39" t="s">
        <v>1250</v>
      </c>
      <c r="D26" s="40">
        <f>'Data Entry_Web Posting'!D35</f>
        <v>0</v>
      </c>
      <c r="E26" s="37"/>
      <c r="F26" s="47"/>
      <c r="G26" s="99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71</v>
      </c>
      <c r="C27" s="39" t="s">
        <v>1249</v>
      </c>
      <c r="D27" s="40">
        <f>'Data Entry_Web Posting'!D36</f>
        <v>783369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  <c r="O27" s="24"/>
    </row>
    <row r="28" spans="1:15" s="36" customFormat="1" ht="15" customHeight="1">
      <c r="A28" s="37"/>
      <c r="B28" s="46">
        <v>81</v>
      </c>
      <c r="C28" s="39" t="s">
        <v>1251</v>
      </c>
      <c r="D28" s="40">
        <f>'Data Entry_Web Posting'!D37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15" customHeight="1">
      <c r="A29" s="37"/>
      <c r="B29" s="46">
        <v>91</v>
      </c>
      <c r="C29" s="39" t="s">
        <v>1256</v>
      </c>
      <c r="D29" s="40">
        <f>'Data Entry_Web Posting'!D38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92</v>
      </c>
      <c r="C30" s="39" t="s">
        <v>1252</v>
      </c>
      <c r="D30" s="40">
        <f>'Data Entry_Web Posting'!D39</f>
        <v>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93</v>
      </c>
      <c r="C31" s="39" t="s">
        <v>1253</v>
      </c>
      <c r="D31" s="40">
        <f>'Data Entry_Web Posting'!D40</f>
        <v>1500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94</v>
      </c>
      <c r="C32" s="39" t="s">
        <v>1281</v>
      </c>
      <c r="D32" s="40">
        <f>'Data Entry_Web Posting'!D41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95</v>
      </c>
      <c r="C33" s="39" t="s">
        <v>113</v>
      </c>
      <c r="D33" s="40">
        <f>'Data Entry_Web Posting'!D42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96</v>
      </c>
      <c r="C34" s="39" t="s">
        <v>1283</v>
      </c>
      <c r="D34" s="40">
        <f>'Data Entry_Web Posting'!D43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>
      <c r="A35" s="37"/>
      <c r="B35" s="46">
        <v>97</v>
      </c>
      <c r="C35" s="39" t="s">
        <v>1284</v>
      </c>
      <c r="D35" s="40">
        <f>'Data Entry_Web Posting'!D44</f>
        <v>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5" customHeight="1" thickBot="1">
      <c r="A36" s="37"/>
      <c r="B36" s="49">
        <v>99</v>
      </c>
      <c r="C36" s="50" t="s">
        <v>1257</v>
      </c>
      <c r="D36" s="51">
        <f>'Data Entry_Web Posting'!D45</f>
        <v>24500</v>
      </c>
      <c r="E36" s="37"/>
      <c r="F36" s="47"/>
      <c r="G36" s="42"/>
      <c r="H36" s="43"/>
      <c r="I36" s="43"/>
      <c r="J36" s="48"/>
      <c r="K36" s="48"/>
      <c r="L36" s="48"/>
      <c r="M36" s="48"/>
      <c r="N36" s="48"/>
    </row>
    <row r="37" spans="1:14" s="36" customFormat="1" ht="13.95" customHeight="1" thickTop="1">
      <c r="A37" s="37"/>
      <c r="B37" s="88"/>
      <c r="C37" s="52" t="s">
        <v>43</v>
      </c>
      <c r="D37" s="89">
        <f>SUM(D11:D36)</f>
        <v>2181211</v>
      </c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13.95" customHeight="1">
      <c r="A38" s="37"/>
      <c r="B38" s="53"/>
      <c r="C38" s="114"/>
      <c r="D38" s="115"/>
      <c r="E38" s="37"/>
      <c r="F38" s="42"/>
      <c r="G38" s="47"/>
      <c r="H38" s="43"/>
      <c r="I38" s="43"/>
      <c r="J38" s="48"/>
      <c r="K38" s="48"/>
      <c r="L38" s="48"/>
      <c r="M38" s="48"/>
      <c r="N38" s="48"/>
    </row>
    <row r="39" spans="1:14" s="36" customFormat="1" ht="16.2" thickBot="1">
      <c r="A39" s="37"/>
      <c r="B39" s="90"/>
      <c r="C39" s="91" t="s">
        <v>92</v>
      </c>
      <c r="D39" s="92">
        <f>'Data Entry_Web Posting'!D48</f>
        <v>-372007</v>
      </c>
      <c r="E39" s="87"/>
      <c r="F39" s="84" t="str">
        <f>IF(E39&lt;0,"&lt;&lt;","")</f>
        <v/>
      </c>
      <c r="G39" s="85" t="str">
        <f>IF(E39&lt;0,"Warning: This district must use unrestricted fund","")</f>
        <v/>
      </c>
      <c r="H39" s="71"/>
      <c r="I39" s="81"/>
      <c r="J39" s="81"/>
      <c r="K39" s="81"/>
      <c r="L39" s="81"/>
      <c r="M39" s="24"/>
      <c r="N39" s="24"/>
    </row>
    <row r="40" spans="1:14" s="98" customFormat="1" ht="17.399999999999999">
      <c r="A40" s="93"/>
      <c r="B40" s="121"/>
      <c r="C40" s="120"/>
      <c r="D40" s="100"/>
      <c r="E40" s="95"/>
      <c r="F40" s="94"/>
      <c r="G40" s="96" t="str">
        <f>IF(E39&lt;0,"balance in order to balance budget.","")</f>
        <v/>
      </c>
      <c r="H40" s="94"/>
      <c r="I40" s="94"/>
      <c r="J40" s="94"/>
      <c r="K40" s="94"/>
      <c r="L40" s="94"/>
      <c r="M40" s="97"/>
      <c r="N40" s="97"/>
    </row>
    <row r="41" spans="1:14" s="36" customFormat="1" ht="15.6">
      <c r="A41" s="37"/>
      <c r="B41" s="53"/>
      <c r="C41" s="53"/>
      <c r="D41" s="54"/>
      <c r="E41" s="55"/>
      <c r="F41" s="42"/>
      <c r="G41" s="42"/>
      <c r="H41" s="56"/>
      <c r="I41" s="56"/>
      <c r="J41" s="48"/>
      <c r="K41" s="24"/>
      <c r="L41" s="24"/>
      <c r="M41" s="24"/>
      <c r="N41" s="24"/>
    </row>
    <row r="42" spans="1:14" s="36" customFormat="1" ht="15.6">
      <c r="A42" s="24"/>
      <c r="B42" s="42"/>
      <c r="C42" s="42"/>
      <c r="D42" s="43"/>
      <c r="E42" s="45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6">
      <c r="A43" s="24"/>
      <c r="B43" s="57"/>
      <c r="C43" s="57"/>
      <c r="D43" s="58"/>
      <c r="E43" s="24"/>
      <c r="F43" s="42"/>
      <c r="G43" s="42"/>
      <c r="H43" s="56"/>
      <c r="I43" s="56"/>
      <c r="J43" s="48"/>
      <c r="K43" s="24"/>
      <c r="L43" s="24"/>
      <c r="M43" s="24"/>
      <c r="N43" s="24"/>
    </row>
    <row r="44" spans="1:14" s="36" customFormat="1" ht="15.6">
      <c r="A44" s="24"/>
      <c r="B44" s="59"/>
      <c r="C44" s="60"/>
      <c r="D44" s="61"/>
      <c r="E44" s="24"/>
      <c r="F44" s="59"/>
      <c r="G44" s="60"/>
      <c r="H44" s="61"/>
      <c r="I44" s="61"/>
      <c r="J44" s="48"/>
      <c r="K44" s="24"/>
      <c r="L44" s="24"/>
      <c r="M44" s="24"/>
      <c r="N44" s="24"/>
    </row>
  </sheetData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1291</v>
      </c>
      <c r="B1" t="s">
        <v>1292</v>
      </c>
    </row>
    <row r="2" spans="1:2">
      <c r="A2" s="8" t="str">
        <f>'Data Entry_Web Posting'!B2</f>
        <v>180-904</v>
      </c>
      <c r="B2" s="8" t="str">
        <f>LOOKUP(A2,A6:A1038,B6:B1038)</f>
        <v>WILDORADO ISD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76</v>
      </c>
    </row>
    <row r="464" spans="1:2">
      <c r="A464" s="20" t="s">
        <v>77</v>
      </c>
      <c r="B464" s="20" t="s">
        <v>78</v>
      </c>
    </row>
    <row r="465" spans="1:2">
      <c r="A465" s="20" t="s">
        <v>79</v>
      </c>
      <c r="B465" s="20" t="s">
        <v>80</v>
      </c>
    </row>
    <row r="466" spans="1:2">
      <c r="A466" s="20" t="s">
        <v>81</v>
      </c>
      <c r="B466" s="20" t="s">
        <v>82</v>
      </c>
    </row>
    <row r="467" spans="1:2">
      <c r="A467" s="20" t="s">
        <v>83</v>
      </c>
      <c r="B467" s="20" t="s">
        <v>84</v>
      </c>
    </row>
    <row r="468" spans="1:2">
      <c r="A468" s="20" t="s">
        <v>85</v>
      </c>
      <c r="B468" s="20" t="s">
        <v>86</v>
      </c>
    </row>
    <row r="469" spans="1:2">
      <c r="A469" s="20" t="s">
        <v>93</v>
      </c>
      <c r="B469" s="20" t="s">
        <v>94</v>
      </c>
    </row>
    <row r="470" spans="1:2">
      <c r="A470" s="20" t="s">
        <v>95</v>
      </c>
      <c r="B470" s="20" t="s">
        <v>96</v>
      </c>
    </row>
    <row r="471" spans="1:2">
      <c r="A471" s="20" t="s">
        <v>97</v>
      </c>
      <c r="B471" s="20" t="s">
        <v>1686</v>
      </c>
    </row>
    <row r="472" spans="1:2">
      <c r="A472" s="20" t="s">
        <v>98</v>
      </c>
      <c r="B472" s="20" t="s">
        <v>99</v>
      </c>
    </row>
    <row r="473" spans="1:2">
      <c r="A473" s="20" t="s">
        <v>100</v>
      </c>
      <c r="B473" s="20" t="s">
        <v>101</v>
      </c>
    </row>
    <row r="474" spans="1:2">
      <c r="A474" s="20" t="s">
        <v>102</v>
      </c>
      <c r="B474" s="20" t="s">
        <v>103</v>
      </c>
    </row>
    <row r="475" spans="1:2">
      <c r="A475" s="20" t="s">
        <v>104</v>
      </c>
      <c r="B475" s="20" t="s">
        <v>105</v>
      </c>
    </row>
    <row r="476" spans="1:2">
      <c r="A476" s="20" t="s">
        <v>106</v>
      </c>
      <c r="B476" s="20" t="s">
        <v>1460</v>
      </c>
    </row>
    <row r="477" spans="1:2">
      <c r="A477" s="20" t="s">
        <v>107</v>
      </c>
      <c r="B477" s="20" t="s">
        <v>108</v>
      </c>
    </row>
    <row r="478" spans="1:2">
      <c r="A478" s="20" t="s">
        <v>109</v>
      </c>
      <c r="B478" s="20" t="s">
        <v>110</v>
      </c>
    </row>
    <row r="479" spans="1:2">
      <c r="A479" s="20" t="s">
        <v>111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 Luster</cp:lastModifiedBy>
  <cp:lastPrinted>2009-08-11T16:31:08Z</cp:lastPrinted>
  <dcterms:created xsi:type="dcterms:W3CDTF">2006-07-19T19:41:45Z</dcterms:created>
  <dcterms:modified xsi:type="dcterms:W3CDTF">2016-09-07T19:31:56Z</dcterms:modified>
</cp:coreProperties>
</file>